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Universidades\UBBJ\semestres\Ene-may 2020\Proyecto de investigacion\"/>
    </mc:Choice>
  </mc:AlternateContent>
  <bookViews>
    <workbookView xWindow="240" yWindow="45" windowWidth="18990" windowHeight="7590" activeTab="1"/>
  </bookViews>
  <sheets>
    <sheet name="Perfil Demo. GPEC" sheetId="5" r:id="rId1"/>
    <sheet name="Determinacion de la muestra .9" sheetId="4" r:id="rId2"/>
    <sheet name="DETERMINACION DE LA MUESTRA" sheetId="1" state="hidden" r:id="rId3"/>
    <sheet name="Hoja2" sheetId="2" state="hidden" r:id="rId4"/>
    <sheet name="Hoja3" sheetId="3" state="hidden" r:id="rId5"/>
  </sheets>
  <calcPr calcId="152511"/>
</workbook>
</file>

<file path=xl/calcChain.xml><?xml version="1.0" encoding="utf-8"?>
<calcChain xmlns="http://schemas.openxmlformats.org/spreadsheetml/2006/main">
  <c r="B15" i="4" l="1"/>
  <c r="F16" i="5"/>
  <c r="C10" i="5" l="1"/>
  <c r="C12" i="5"/>
  <c r="D12" i="5"/>
  <c r="E12" i="5"/>
  <c r="F12" i="5"/>
  <c r="G12" i="5"/>
  <c r="C13" i="5"/>
  <c r="D13" i="5"/>
  <c r="E13" i="5"/>
  <c r="F13" i="5"/>
  <c r="G13" i="5"/>
  <c r="D11" i="5"/>
  <c r="E11" i="5"/>
  <c r="F11" i="5"/>
  <c r="G11" i="5"/>
  <c r="C11" i="5"/>
  <c r="D10" i="5"/>
  <c r="E10" i="5"/>
  <c r="F10" i="5"/>
  <c r="G10" i="5"/>
  <c r="K9" i="5"/>
  <c r="J9" i="5"/>
  <c r="I9" i="5"/>
  <c r="K8" i="5"/>
  <c r="G20" i="4" l="1"/>
  <c r="B10" i="4" s="1"/>
  <c r="G2" i="4"/>
  <c r="B9" i="4" s="1"/>
  <c r="G2" i="1" l="1"/>
  <c r="B9" i="1" l="1"/>
  <c r="G20" i="1"/>
  <c r="B10" i="1" s="1"/>
</calcChain>
</file>

<file path=xl/comments1.xml><?xml version="1.0" encoding="utf-8"?>
<comments xmlns="http://schemas.openxmlformats.org/spreadsheetml/2006/main">
  <authors>
    <author>ADAN FLORES</author>
  </authors>
  <commentList>
    <comment ref="A11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nivel de confianza promedio para el estudio</t>
        </r>
      </text>
    </comment>
    <comment ref="A12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probabilidad de éxito, este puede bajar si no existen empresas operando en el sector o con el producto hasta un 50%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esta puede subir si no existen productos o empresas que comercializen u produscan un producto similar hasta un 50%
</t>
        </r>
      </text>
    </comment>
    <comment ref="A14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el margen de error tipico para las formulas es de 5% dentro de 1</t>
        </r>
      </text>
    </comment>
    <comment ref="A15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este dato tu lo tienes que determinar</t>
        </r>
      </text>
    </comment>
    <comment ref="B15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coloca el numero total del universo </t>
        </r>
      </text>
    </comment>
  </commentList>
</comments>
</file>

<file path=xl/comments2.xml><?xml version="1.0" encoding="utf-8"?>
<comments xmlns="http://schemas.openxmlformats.org/spreadsheetml/2006/main">
  <authors>
    <author>ADAN FLORES</author>
  </authors>
  <commentList>
    <comment ref="A11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nivel de confianza promedio para el estudio</t>
        </r>
      </text>
    </comment>
    <comment ref="A12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probabilidad de éxito, este puede bajar si no existen empresas operando en el sector o con el producto hasta un 50%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esta puede subir si no existen productos o empresas que comercializen u produscan un producto similar hasta un 50%
</t>
        </r>
      </text>
    </comment>
    <comment ref="A14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el margen de error tipico para las formulas es de 5% dentro de 1</t>
        </r>
      </text>
    </comment>
    <comment ref="A15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este dato tu lo tienes que determinar</t>
        </r>
      </text>
    </comment>
    <comment ref="B15" authorId="0" shapeId="0">
      <text>
        <r>
          <rPr>
            <b/>
            <sz val="9"/>
            <color indexed="81"/>
            <rFont val="Tahoma"/>
            <family val="2"/>
          </rPr>
          <t>ADAN FLORES:</t>
        </r>
        <r>
          <rPr>
            <sz val="9"/>
            <color indexed="81"/>
            <rFont val="Tahoma"/>
            <family val="2"/>
          </rPr>
          <t xml:space="preserve">
coloca el numero total del universo </t>
        </r>
      </text>
    </comment>
  </commentList>
</comments>
</file>

<file path=xl/sharedStrings.xml><?xml version="1.0" encoding="utf-8"?>
<sst xmlns="http://schemas.openxmlformats.org/spreadsheetml/2006/main" count="61" uniqueCount="36">
  <si>
    <t>p</t>
  </si>
  <si>
    <t>q</t>
  </si>
  <si>
    <t>N</t>
  </si>
  <si>
    <t>n= tamaño de muestra</t>
  </si>
  <si>
    <t xml:space="preserve">N= Población o universo </t>
  </si>
  <si>
    <t>P= probabilidad a favor</t>
  </si>
  <si>
    <t>Q=probabilidad en contra</t>
  </si>
  <si>
    <t xml:space="preserve">E=margen de error </t>
  </si>
  <si>
    <t>Finita</t>
  </si>
  <si>
    <t xml:space="preserve">Infinita </t>
  </si>
  <si>
    <t xml:space="preserve">        (.05²)(130,604-1) +1.96²(.7)(.3)</t>
  </si>
  <si>
    <t>n=finita</t>
  </si>
  <si>
    <t>n= infinita</t>
  </si>
  <si>
    <r>
      <t xml:space="preserve">n=        </t>
    </r>
    <r>
      <rPr>
        <u/>
        <sz val="12"/>
        <color theme="0"/>
        <rFont val="Arial"/>
        <family val="2"/>
      </rPr>
      <t>(1.96²)(130,604)(.7)(.3)__</t>
    </r>
  </si>
  <si>
    <r>
      <t>NZ</t>
    </r>
    <r>
      <rPr>
        <sz val="16"/>
        <color theme="1"/>
        <rFont val="Calibri"/>
        <family val="2"/>
      </rPr>
      <t>²</t>
    </r>
  </si>
  <si>
    <t>E²</t>
  </si>
  <si>
    <t xml:space="preserve"> N = población total</t>
  </si>
  <si>
    <t xml:space="preserve">porcentaje deseado de error </t>
  </si>
  <si>
    <t xml:space="preserve"> Z = distribución normalizada. Si Z = 1.96 el porcentaje de confi abilidad es de 95% </t>
  </si>
  <si>
    <t xml:space="preserve">p = proporción de aceptación deseada para el producto </t>
  </si>
  <si>
    <t>E = porcentaje deseado de error</t>
  </si>
  <si>
    <t xml:space="preserve">q = proporción de rechazo </t>
  </si>
  <si>
    <t>Z²= Coeficiente de confianza</t>
  </si>
  <si>
    <t>ESTRUCTURA DE EDAD</t>
  </si>
  <si>
    <t>Niños (0-14)</t>
  </si>
  <si>
    <t>Adolescentes (15-19)</t>
  </si>
  <si>
    <t>Jóvenes (20-29)</t>
  </si>
  <si>
    <t>Adultos (30-64)</t>
  </si>
  <si>
    <t>Adultos Mayores (65 y más)</t>
  </si>
  <si>
    <t>Hombres</t>
  </si>
  <si>
    <t>Mujeres</t>
  </si>
  <si>
    <t>Total</t>
  </si>
  <si>
    <t>Poblacion Total 2015</t>
  </si>
  <si>
    <t xml:space="preserve"> Z = distribución normalizada. Si Z = 1.96 el porcentaje de confiabilidad es de 95% </t>
  </si>
  <si>
    <t>Tasa</t>
  </si>
  <si>
    <t>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</si>
</sst>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6"/>
      <color theme="1"/>
      <name val="Calibri"/>
      <family val="2"/>
      <scheme val="minor"/>
    </font>
    <font>
      <sz val="16"/>
      <color theme="1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Arial"/>
      <family val="2"/>
    </font>
    <font>
      <u/>
      <sz val="12"/>
      <color theme="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3" fontId="1" fillId="4" borderId="0" xfId="0" applyNumberFormat="1" applyFont="1" applyFill="1" applyAlignment="1">
      <alignment horizontal="center"/>
    </xf>
    <xf numFmtId="0" fontId="0" fillId="4" borderId="1" xfId="0" applyFill="1" applyBorder="1" applyAlignment="1">
      <alignment vertical="center" wrapText="1"/>
    </xf>
    <xf numFmtId="0" fontId="0" fillId="4" borderId="1" xfId="0" applyFill="1" applyBorder="1"/>
    <xf numFmtId="0" fontId="4" fillId="4" borderId="1" xfId="0" applyFont="1" applyFill="1" applyBorder="1" applyAlignment="1">
      <alignment horizontal="center"/>
    </xf>
    <xf numFmtId="1" fontId="0" fillId="4" borderId="0" xfId="0" applyNumberFormat="1" applyFill="1"/>
    <xf numFmtId="0" fontId="6" fillId="4" borderId="0" xfId="0" applyFont="1" applyFill="1"/>
    <xf numFmtId="0" fontId="7" fillId="4" borderId="0" xfId="0" applyFont="1" applyFill="1" applyAlignment="1">
      <alignment horizontal="center"/>
    </xf>
    <xf numFmtId="0" fontId="0" fillId="4" borderId="1" xfId="0" applyFill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0" fontId="0" fillId="4" borderId="0" xfId="0" applyFill="1" applyAlignment="1"/>
    <xf numFmtId="10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 vertical="center"/>
    </xf>
    <xf numFmtId="9" fontId="0" fillId="0" borderId="1" xfId="1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/>
    <xf numFmtId="3" fontId="0" fillId="0" borderId="0" xfId="0" applyNumberFormat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323850</xdr:colOff>
      <xdr:row>2</xdr:row>
      <xdr:rowOff>114300</xdr:rowOff>
    </xdr:from>
    <xdr:to>
      <xdr:col>9</xdr:col>
      <xdr:colOff>56729</xdr:colOff>
      <xdr:row>8</xdr:row>
      <xdr:rowOff>13320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5057" t="54922" r="42252" b="30313"/>
        <a:stretch/>
      </xdr:blipFill>
      <xdr:spPr>
        <a:xfrm>
          <a:off x="3714750" y="514350"/>
          <a:ext cx="2952329" cy="10801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323850</xdr:colOff>
      <xdr:row>2</xdr:row>
      <xdr:rowOff>114300</xdr:rowOff>
    </xdr:from>
    <xdr:to>
      <xdr:col>9</xdr:col>
      <xdr:colOff>56729</xdr:colOff>
      <xdr:row>8</xdr:row>
      <xdr:rowOff>13320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5057" t="54922" r="42252" b="30313"/>
        <a:stretch/>
      </xdr:blipFill>
      <xdr:spPr>
        <a:xfrm>
          <a:off x="3714750" y="514350"/>
          <a:ext cx="2952329" cy="10801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428625</xdr:colOff>
      <xdr:row>1</xdr:row>
      <xdr:rowOff>142875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762625" cy="3333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K16"/>
  <sheetViews>
    <sheetView workbookViewId="0">
      <selection activeCell="F16" sqref="F16"/>
    </sheetView>
  </sheetViews>
  <sheetFormatPr baseColWidth="10" defaultRowHeight="15" x14ac:dyDescent="0.25"/>
  <cols>
    <col min="4" max="4" width="14.85546875" customWidth="1"/>
    <col min="5" max="5" width="15.28515625" customWidth="1"/>
    <col min="6" max="6" width="16.5703125" customWidth="1"/>
    <col min="7" max="7" width="16.140625" customWidth="1"/>
  </cols>
  <sheetData>
    <row r="6" spans="2:11" x14ac:dyDescent="0.25">
      <c r="B6" s="23" t="s">
        <v>35</v>
      </c>
      <c r="C6" s="23" t="s">
        <v>23</v>
      </c>
      <c r="D6" s="23"/>
      <c r="E6" s="23"/>
      <c r="F6" s="23"/>
      <c r="G6" s="23"/>
      <c r="I6" s="21" t="s">
        <v>32</v>
      </c>
      <c r="J6" s="21"/>
      <c r="K6" s="21"/>
    </row>
    <row r="7" spans="2:11" x14ac:dyDescent="0.25">
      <c r="B7" s="23"/>
      <c r="C7" s="23"/>
      <c r="D7" s="23"/>
      <c r="E7" s="23"/>
      <c r="F7" s="23"/>
      <c r="G7" s="23"/>
      <c r="I7" s="1" t="s">
        <v>29</v>
      </c>
      <c r="J7" s="1" t="s">
        <v>30</v>
      </c>
      <c r="K7" s="1" t="s">
        <v>31</v>
      </c>
    </row>
    <row r="8" spans="2:11" ht="30" x14ac:dyDescent="0.25">
      <c r="B8" s="23"/>
      <c r="C8" s="24" t="s">
        <v>24</v>
      </c>
      <c r="D8" s="24" t="s">
        <v>25</v>
      </c>
      <c r="E8" s="24" t="s">
        <v>26</v>
      </c>
      <c r="F8" s="24" t="s">
        <v>27</v>
      </c>
      <c r="G8" s="24" t="s">
        <v>28</v>
      </c>
      <c r="I8" s="17">
        <v>8297</v>
      </c>
      <c r="J8" s="17">
        <v>8634</v>
      </c>
      <c r="K8" s="17">
        <f>+J8+I8</f>
        <v>16931</v>
      </c>
    </row>
    <row r="9" spans="2:11" x14ac:dyDescent="0.25">
      <c r="B9" s="25" t="s">
        <v>34</v>
      </c>
      <c r="C9" s="16">
        <v>0.34100000000000003</v>
      </c>
      <c r="D9" s="16">
        <v>9.1999999999999998E-2</v>
      </c>
      <c r="E9" s="16">
        <v>0.153</v>
      </c>
      <c r="F9" s="16">
        <v>0.35899999999999999</v>
      </c>
      <c r="G9" s="16">
        <v>5.3999999999999999E-2</v>
      </c>
      <c r="I9" s="18">
        <f>+I8/K8</f>
        <v>0.49004784123796585</v>
      </c>
      <c r="J9" s="18">
        <f>+J8/K8</f>
        <v>0.50995215876203415</v>
      </c>
      <c r="K9" s="18">
        <f>+J9+I9</f>
        <v>1</v>
      </c>
    </row>
    <row r="10" spans="2:11" x14ac:dyDescent="0.25">
      <c r="B10" s="25" t="s">
        <v>29</v>
      </c>
      <c r="C10" s="20">
        <f>+C9*$I$8</f>
        <v>2829.277</v>
      </c>
      <c r="D10" s="20">
        <f t="shared" ref="D10:G10" si="0">+D9*$I$8</f>
        <v>763.32399999999996</v>
      </c>
      <c r="E10" s="20">
        <f t="shared" si="0"/>
        <v>1269.441</v>
      </c>
      <c r="F10" s="20">
        <f t="shared" si="0"/>
        <v>2978.623</v>
      </c>
      <c r="G10" s="20">
        <f t="shared" si="0"/>
        <v>448.03800000000001</v>
      </c>
    </row>
    <row r="11" spans="2:11" x14ac:dyDescent="0.25">
      <c r="B11" s="25" t="s">
        <v>30</v>
      </c>
      <c r="C11" s="20">
        <f>+C9*$J$8</f>
        <v>2944.1940000000004</v>
      </c>
      <c r="D11" s="20">
        <f t="shared" ref="D11:G11" si="1">+D9*$J$8</f>
        <v>794.32799999999997</v>
      </c>
      <c r="E11" s="20">
        <f t="shared" si="1"/>
        <v>1321.002</v>
      </c>
      <c r="F11" s="20">
        <f t="shared" si="1"/>
        <v>3099.6059999999998</v>
      </c>
      <c r="G11" s="20">
        <f t="shared" si="1"/>
        <v>466.23599999999999</v>
      </c>
    </row>
    <row r="12" spans="2:11" x14ac:dyDescent="0.25">
      <c r="B12" s="25" t="s">
        <v>31</v>
      </c>
      <c r="C12" s="20">
        <f t="shared" ref="C12:F12" si="2">$K$8*C9</f>
        <v>5773.4710000000005</v>
      </c>
      <c r="D12" s="20">
        <f t="shared" si="2"/>
        <v>1557.652</v>
      </c>
      <c r="E12" s="20">
        <f t="shared" si="2"/>
        <v>2590.4429999999998</v>
      </c>
      <c r="F12" s="20">
        <f t="shared" si="2"/>
        <v>6078.2289999999994</v>
      </c>
      <c r="G12" s="20">
        <f>$K$8*G9</f>
        <v>914.274</v>
      </c>
    </row>
    <row r="13" spans="2:11" hidden="1" x14ac:dyDescent="0.25">
      <c r="C13" s="19">
        <f t="shared" ref="C13:F13" si="3">+C12-C11-C10</f>
        <v>0</v>
      </c>
      <c r="D13" s="19">
        <f t="shared" si="3"/>
        <v>0</v>
      </c>
      <c r="E13" s="19">
        <f t="shared" si="3"/>
        <v>0</v>
      </c>
      <c r="F13" s="19">
        <f t="shared" si="3"/>
        <v>0</v>
      </c>
      <c r="G13" s="19">
        <f>+G12-G11-G10</f>
        <v>0</v>
      </c>
    </row>
    <row r="16" spans="2:11" x14ac:dyDescent="0.25">
      <c r="F16" s="26">
        <f>+E12+F12</f>
        <v>8668.6719999999987</v>
      </c>
    </row>
  </sheetData>
  <mergeCells count="3">
    <mergeCell ref="C6:G7"/>
    <mergeCell ref="I6:K6"/>
    <mergeCell ref="B6:B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4"/>
  <sheetViews>
    <sheetView tabSelected="1" workbookViewId="0">
      <selection activeCell="B12" sqref="B12"/>
    </sheetView>
  </sheetViews>
  <sheetFormatPr baseColWidth="10" defaultRowHeight="15" x14ac:dyDescent="0.25"/>
  <cols>
    <col min="1" max="1" width="13.28515625" style="3" customWidth="1"/>
    <col min="2" max="2" width="15.140625" customWidth="1"/>
    <col min="3" max="3" width="9.7109375" style="3" customWidth="1"/>
    <col min="4" max="4" width="1.28515625" style="3" customWidth="1"/>
    <col min="5" max="5" width="11.42578125" style="3" customWidth="1"/>
    <col min="6" max="6" width="11.42578125" style="3"/>
    <col min="7" max="7" width="14" style="3" bestFit="1" customWidth="1"/>
    <col min="8" max="13" width="11.42578125" style="3"/>
  </cols>
  <sheetData>
    <row r="1" spans="1:17" ht="15.75" x14ac:dyDescent="0.25">
      <c r="A1" s="22" t="s">
        <v>3</v>
      </c>
      <c r="B1" s="22"/>
      <c r="C1" s="22"/>
      <c r="D1" s="22"/>
      <c r="N1" s="3"/>
      <c r="O1" s="3"/>
      <c r="P1" s="3"/>
      <c r="Q1" s="3"/>
    </row>
    <row r="2" spans="1:17" ht="15.75" x14ac:dyDescent="0.25">
      <c r="A2" s="22" t="s">
        <v>4</v>
      </c>
      <c r="B2" s="22"/>
      <c r="C2" s="22"/>
      <c r="D2" s="22"/>
      <c r="F2" s="12" t="s">
        <v>8</v>
      </c>
      <c r="G2" s="13">
        <f>+((B11*B11)*(B15)*(B12)*(B13))/((B14*B14)*(B15-1)+(B11*B11)*(B12)*(B13))</f>
        <v>136.14134357075224</v>
      </c>
      <c r="N2" s="3"/>
      <c r="O2" s="3"/>
      <c r="P2" s="3"/>
      <c r="Q2" s="3"/>
    </row>
    <row r="3" spans="1:17" ht="15.75" x14ac:dyDescent="0.25">
      <c r="A3" s="22" t="s">
        <v>22</v>
      </c>
      <c r="B3" s="22"/>
      <c r="C3" s="22"/>
      <c r="D3" s="22"/>
      <c r="N3" s="3"/>
      <c r="O3" s="3"/>
      <c r="P3" s="3"/>
      <c r="Q3" s="3"/>
    </row>
    <row r="4" spans="1:17" ht="15.75" x14ac:dyDescent="0.25">
      <c r="A4" s="22" t="s">
        <v>5</v>
      </c>
      <c r="B4" s="22"/>
      <c r="C4" s="22"/>
      <c r="D4" s="22"/>
      <c r="N4" s="3"/>
      <c r="O4" s="3"/>
      <c r="P4" s="3"/>
      <c r="Q4" s="3"/>
    </row>
    <row r="5" spans="1:17" ht="15.75" x14ac:dyDescent="0.25">
      <c r="A5" s="22" t="s">
        <v>6</v>
      </c>
      <c r="B5" s="22"/>
      <c r="C5" s="22"/>
      <c r="D5" s="22"/>
      <c r="N5" s="3"/>
      <c r="O5" s="3"/>
      <c r="P5" s="3"/>
      <c r="Q5" s="3"/>
    </row>
    <row r="6" spans="1:17" ht="15.75" x14ac:dyDescent="0.25">
      <c r="A6" s="22" t="s">
        <v>7</v>
      </c>
      <c r="B6" s="22"/>
      <c r="C6" s="22"/>
      <c r="D6" s="22"/>
      <c r="N6" s="3"/>
      <c r="O6" s="3"/>
      <c r="P6" s="3"/>
      <c r="Q6" s="3"/>
    </row>
    <row r="7" spans="1:17" x14ac:dyDescent="0.25">
      <c r="B7" s="3"/>
      <c r="N7" s="3"/>
      <c r="O7" s="3"/>
      <c r="P7" s="3"/>
      <c r="Q7" s="3"/>
    </row>
    <row r="8" spans="1:17" x14ac:dyDescent="0.25">
      <c r="B8" s="3"/>
      <c r="N8" s="3"/>
      <c r="O8" s="3"/>
      <c r="P8" s="3"/>
      <c r="Q8" s="3"/>
    </row>
    <row r="9" spans="1:17" x14ac:dyDescent="0.25">
      <c r="A9" s="6" t="s">
        <v>11</v>
      </c>
      <c r="B9" s="2">
        <f>+G2</f>
        <v>136.14134357075224</v>
      </c>
      <c r="N9" s="3"/>
      <c r="O9" s="3"/>
      <c r="P9" s="3"/>
      <c r="Q9" s="3"/>
    </row>
    <row r="10" spans="1:17" hidden="1" x14ac:dyDescent="0.25">
      <c r="A10" s="7" t="s">
        <v>12</v>
      </c>
      <c r="B10" s="2">
        <f>+G20</f>
        <v>1253.6258040631217</v>
      </c>
      <c r="N10" s="3"/>
      <c r="O10" s="3"/>
      <c r="P10" s="3"/>
      <c r="Q10" s="3"/>
    </row>
    <row r="11" spans="1:17" ht="21" x14ac:dyDescent="0.35">
      <c r="A11" s="8" t="s">
        <v>14</v>
      </c>
      <c r="B11" s="1">
        <v>1.96</v>
      </c>
      <c r="C11" s="3" t="s">
        <v>33</v>
      </c>
      <c r="F11" s="10"/>
      <c r="G11" s="11"/>
      <c r="H11" s="10"/>
      <c r="I11" s="10"/>
      <c r="J11" s="10"/>
      <c r="K11" s="10"/>
      <c r="N11" s="3"/>
      <c r="O11" s="3"/>
      <c r="P11" s="3"/>
      <c r="Q11" s="3"/>
    </row>
    <row r="12" spans="1:17" ht="21" x14ac:dyDescent="0.35">
      <c r="A12" s="8" t="s">
        <v>0</v>
      </c>
      <c r="B12" s="1">
        <v>0.9</v>
      </c>
      <c r="C12" s="3" t="s">
        <v>19</v>
      </c>
      <c r="F12" s="10"/>
      <c r="G12" s="11" t="s">
        <v>13</v>
      </c>
      <c r="H12" s="10"/>
      <c r="I12" s="10"/>
      <c r="J12" s="10"/>
      <c r="K12" s="10"/>
      <c r="N12" s="3"/>
      <c r="O12" s="3"/>
      <c r="P12" s="3"/>
      <c r="Q12" s="3"/>
    </row>
    <row r="13" spans="1:17" ht="21" x14ac:dyDescent="0.35">
      <c r="A13" s="8" t="s">
        <v>1</v>
      </c>
      <c r="B13" s="1">
        <v>0.1</v>
      </c>
      <c r="C13" s="3" t="s">
        <v>21</v>
      </c>
      <c r="F13" s="10"/>
      <c r="G13" s="11" t="s">
        <v>10</v>
      </c>
      <c r="H13" s="10"/>
      <c r="I13" s="10"/>
      <c r="J13" s="10"/>
      <c r="K13" s="10"/>
      <c r="N13" s="3"/>
      <c r="O13" s="3"/>
      <c r="P13" s="3"/>
      <c r="Q13" s="3"/>
    </row>
    <row r="14" spans="1:17" ht="21" x14ac:dyDescent="0.35">
      <c r="A14" s="8" t="s">
        <v>15</v>
      </c>
      <c r="B14" s="1">
        <v>0.05</v>
      </c>
      <c r="C14" s="15" t="s">
        <v>20</v>
      </c>
      <c r="F14" s="10" t="s">
        <v>17</v>
      </c>
      <c r="G14" s="10"/>
      <c r="H14" s="10"/>
      <c r="I14" s="10"/>
      <c r="J14" s="10"/>
      <c r="K14" s="10"/>
      <c r="N14" s="3"/>
      <c r="O14" s="3"/>
      <c r="P14" s="3"/>
      <c r="Q14" s="3"/>
    </row>
    <row r="15" spans="1:17" ht="21" x14ac:dyDescent="0.35">
      <c r="A15" s="8" t="s">
        <v>2</v>
      </c>
      <c r="B15" s="14">
        <f>+'Perfil Demo. GPEC'!F16</f>
        <v>8668.6719999999987</v>
      </c>
      <c r="C15" s="3" t="s">
        <v>16</v>
      </c>
      <c r="F15" s="10"/>
      <c r="G15" s="10"/>
      <c r="H15" s="10"/>
      <c r="I15" s="10"/>
      <c r="J15" s="10"/>
      <c r="K15" s="10"/>
      <c r="N15" s="3"/>
      <c r="O15" s="3"/>
      <c r="P15" s="3"/>
      <c r="Q15" s="3"/>
    </row>
    <row r="16" spans="1:17" s="3" customFormat="1" x14ac:dyDescent="0.25">
      <c r="F16" s="10"/>
      <c r="G16" s="10"/>
      <c r="H16" s="10"/>
      <c r="I16" s="10"/>
      <c r="J16" s="10"/>
      <c r="K16" s="10"/>
    </row>
    <row r="17" spans="6:11" s="3" customFormat="1" x14ac:dyDescent="0.25">
      <c r="F17" s="10"/>
      <c r="G17" s="10"/>
      <c r="H17" s="10"/>
      <c r="I17" s="10"/>
      <c r="J17" s="10"/>
      <c r="K17" s="10"/>
    </row>
    <row r="18" spans="6:11" s="3" customFormat="1" x14ac:dyDescent="0.25"/>
    <row r="19" spans="6:11" s="3" customFormat="1" x14ac:dyDescent="0.25"/>
    <row r="20" spans="6:11" s="3" customFormat="1" ht="15.75" hidden="1" x14ac:dyDescent="0.25">
      <c r="F20" s="4" t="s">
        <v>9</v>
      </c>
      <c r="G20" s="5">
        <f>+B15/((B11*B11)*(B12)*(B13)/(B14))</f>
        <v>1253.6258040631217</v>
      </c>
    </row>
    <row r="21" spans="6:11" s="3" customFormat="1" hidden="1" x14ac:dyDescent="0.25"/>
    <row r="22" spans="6:11" s="3" customFormat="1" hidden="1" x14ac:dyDescent="0.25"/>
    <row r="23" spans="6:11" s="3" customFormat="1" hidden="1" x14ac:dyDescent="0.25"/>
    <row r="24" spans="6:11" s="3" customFormat="1" hidden="1" x14ac:dyDescent="0.25"/>
    <row r="25" spans="6:11" s="3" customFormat="1" hidden="1" x14ac:dyDescent="0.25">
      <c r="G25" s="9"/>
    </row>
    <row r="26" spans="6:11" s="3" customFormat="1" x14ac:dyDescent="0.25"/>
    <row r="27" spans="6:11" s="3" customFormat="1" x14ac:dyDescent="0.25"/>
    <row r="28" spans="6:11" s="3" customFormat="1" x14ac:dyDescent="0.25"/>
    <row r="29" spans="6:11" s="3" customFormat="1" x14ac:dyDescent="0.25"/>
    <row r="30" spans="6:11" s="3" customFormat="1" x14ac:dyDescent="0.25"/>
    <row r="31" spans="6:11" s="3" customFormat="1" x14ac:dyDescent="0.25"/>
    <row r="32" spans="6:11" s="3" customFormat="1" x14ac:dyDescent="0.25"/>
    <row r="33" s="3" customFormat="1" x14ac:dyDescent="0.25"/>
    <row r="34" s="3" customFormat="1" x14ac:dyDescent="0.25"/>
  </sheetData>
  <mergeCells count="6">
    <mergeCell ref="A6:D6"/>
    <mergeCell ref="A1:D1"/>
    <mergeCell ref="A2:D2"/>
    <mergeCell ref="A3:D3"/>
    <mergeCell ref="A4:D4"/>
    <mergeCell ref="A5:D5"/>
  </mergeCells>
  <pageMargins left="0.7" right="0.7" top="0.75" bottom="0.75" header="0.3" footer="0.3"/>
  <pageSetup orientation="portrait" horizontalDpi="0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4"/>
  <sheetViews>
    <sheetView workbookViewId="0">
      <selection activeCell="K14" sqref="K14"/>
    </sheetView>
  </sheetViews>
  <sheetFormatPr baseColWidth="10" defaultRowHeight="15" x14ac:dyDescent="0.25"/>
  <cols>
    <col min="1" max="1" width="13.28515625" style="3" customWidth="1"/>
    <col min="2" max="2" width="15.140625" customWidth="1"/>
    <col min="3" max="3" width="9.7109375" style="3" customWidth="1"/>
    <col min="4" max="4" width="1.28515625" style="3" customWidth="1"/>
    <col min="5" max="5" width="11.42578125" style="3" customWidth="1"/>
    <col min="6" max="6" width="11.42578125" style="3"/>
    <col min="7" max="7" width="14" style="3" bestFit="1" customWidth="1"/>
    <col min="8" max="13" width="11.42578125" style="3"/>
  </cols>
  <sheetData>
    <row r="1" spans="1:17" ht="15.75" x14ac:dyDescent="0.25">
      <c r="A1" s="22" t="s">
        <v>3</v>
      </c>
      <c r="B1" s="22"/>
      <c r="C1" s="22"/>
      <c r="D1" s="22"/>
      <c r="N1" s="3"/>
      <c r="O1" s="3"/>
      <c r="P1" s="3"/>
      <c r="Q1" s="3"/>
    </row>
    <row r="2" spans="1:17" ht="15.75" x14ac:dyDescent="0.25">
      <c r="A2" s="22" t="s">
        <v>4</v>
      </c>
      <c r="B2" s="22"/>
      <c r="C2" s="22"/>
      <c r="D2" s="22"/>
      <c r="F2" s="12" t="s">
        <v>8</v>
      </c>
      <c r="G2" s="13">
        <f>+((B11*B11)*(B15)*(B12)*(B13))/((B14*B14)*(B15-1)+(B11*B11)*(B12)*(B13))</f>
        <v>239.96589963837314</v>
      </c>
      <c r="N2" s="3"/>
      <c r="O2" s="3"/>
      <c r="P2" s="3"/>
      <c r="Q2" s="3"/>
    </row>
    <row r="3" spans="1:17" ht="15.75" x14ac:dyDescent="0.25">
      <c r="A3" s="22" t="s">
        <v>22</v>
      </c>
      <c r="B3" s="22"/>
      <c r="C3" s="22"/>
      <c r="D3" s="22"/>
      <c r="N3" s="3"/>
      <c r="O3" s="3"/>
      <c r="P3" s="3"/>
      <c r="Q3" s="3"/>
    </row>
    <row r="4" spans="1:17" ht="15.75" x14ac:dyDescent="0.25">
      <c r="A4" s="22" t="s">
        <v>5</v>
      </c>
      <c r="B4" s="22"/>
      <c r="C4" s="22"/>
      <c r="D4" s="22"/>
      <c r="N4" s="3"/>
      <c r="O4" s="3"/>
      <c r="P4" s="3"/>
      <c r="Q4" s="3"/>
    </row>
    <row r="5" spans="1:17" ht="15.75" x14ac:dyDescent="0.25">
      <c r="A5" s="22" t="s">
        <v>6</v>
      </c>
      <c r="B5" s="22"/>
      <c r="C5" s="22"/>
      <c r="D5" s="22"/>
      <c r="N5" s="3"/>
      <c r="O5" s="3"/>
      <c r="P5" s="3"/>
      <c r="Q5" s="3"/>
    </row>
    <row r="6" spans="1:17" ht="15.75" x14ac:dyDescent="0.25">
      <c r="A6" s="22" t="s">
        <v>7</v>
      </c>
      <c r="B6" s="22"/>
      <c r="C6" s="22"/>
      <c r="D6" s="22"/>
      <c r="N6" s="3"/>
      <c r="O6" s="3"/>
      <c r="P6" s="3"/>
      <c r="Q6" s="3"/>
    </row>
    <row r="7" spans="1:17" x14ac:dyDescent="0.25">
      <c r="B7" s="3"/>
      <c r="N7" s="3"/>
      <c r="O7" s="3"/>
      <c r="P7" s="3"/>
      <c r="Q7" s="3"/>
    </row>
    <row r="8" spans="1:17" x14ac:dyDescent="0.25">
      <c r="B8" s="3"/>
      <c r="N8" s="3"/>
      <c r="O8" s="3"/>
      <c r="P8" s="3"/>
      <c r="Q8" s="3"/>
    </row>
    <row r="9" spans="1:17" x14ac:dyDescent="0.25">
      <c r="A9" s="6" t="s">
        <v>11</v>
      </c>
      <c r="B9" s="2">
        <f>+G2</f>
        <v>239.96589963837314</v>
      </c>
      <c r="N9" s="3"/>
      <c r="O9" s="3"/>
      <c r="P9" s="3"/>
      <c r="Q9" s="3"/>
    </row>
    <row r="10" spans="1:17" hidden="1" x14ac:dyDescent="0.25">
      <c r="A10" s="7" t="s">
        <v>12</v>
      </c>
      <c r="B10" s="2">
        <f>+G20</f>
        <v>810.61601936693035</v>
      </c>
      <c r="N10" s="3"/>
      <c r="O10" s="3"/>
      <c r="P10" s="3"/>
      <c r="Q10" s="3"/>
    </row>
    <row r="11" spans="1:17" ht="21" x14ac:dyDescent="0.35">
      <c r="A11" s="8" t="s">
        <v>14</v>
      </c>
      <c r="B11" s="1">
        <v>1.96</v>
      </c>
      <c r="C11" s="3" t="s">
        <v>18</v>
      </c>
      <c r="F11" s="10"/>
      <c r="G11" s="11"/>
      <c r="H11" s="10"/>
      <c r="I11" s="10"/>
      <c r="J11" s="10"/>
      <c r="K11" s="10"/>
      <c r="N11" s="3"/>
      <c r="O11" s="3"/>
      <c r="P11" s="3"/>
      <c r="Q11" s="3"/>
    </row>
    <row r="12" spans="1:17" ht="21" x14ac:dyDescent="0.35">
      <c r="A12" s="8" t="s">
        <v>0</v>
      </c>
      <c r="B12" s="1">
        <v>0.8</v>
      </c>
      <c r="C12" s="3" t="s">
        <v>19</v>
      </c>
      <c r="F12" s="10"/>
      <c r="G12" s="11" t="s">
        <v>13</v>
      </c>
      <c r="H12" s="10"/>
      <c r="I12" s="10"/>
      <c r="J12" s="10"/>
      <c r="K12" s="10"/>
      <c r="N12" s="3"/>
      <c r="O12" s="3"/>
      <c r="P12" s="3"/>
      <c r="Q12" s="3"/>
    </row>
    <row r="13" spans="1:17" ht="21" x14ac:dyDescent="0.35">
      <c r="A13" s="8" t="s">
        <v>1</v>
      </c>
      <c r="B13" s="1">
        <v>0.2</v>
      </c>
      <c r="C13" s="3" t="s">
        <v>21</v>
      </c>
      <c r="F13" s="10"/>
      <c r="G13" s="11" t="s">
        <v>10</v>
      </c>
      <c r="H13" s="10"/>
      <c r="I13" s="10"/>
      <c r="J13" s="10"/>
      <c r="K13" s="10"/>
      <c r="N13" s="3"/>
      <c r="O13" s="3"/>
      <c r="P13" s="3"/>
      <c r="Q13" s="3"/>
    </row>
    <row r="14" spans="1:17" ht="21" x14ac:dyDescent="0.35">
      <c r="A14" s="8" t="s">
        <v>15</v>
      </c>
      <c r="B14" s="1">
        <v>0.05</v>
      </c>
      <c r="C14" s="15" t="s">
        <v>20</v>
      </c>
      <c r="F14" s="10" t="s">
        <v>17</v>
      </c>
      <c r="G14" s="10"/>
      <c r="H14" s="10"/>
      <c r="I14" s="10"/>
      <c r="J14" s="10"/>
      <c r="K14" s="10"/>
      <c r="N14" s="3"/>
      <c r="O14" s="3"/>
      <c r="P14" s="3"/>
      <c r="Q14" s="3"/>
    </row>
    <row r="15" spans="1:17" ht="21" x14ac:dyDescent="0.35">
      <c r="A15" s="8" t="s">
        <v>2</v>
      </c>
      <c r="B15" s="14">
        <v>9965</v>
      </c>
      <c r="C15" s="3" t="s">
        <v>16</v>
      </c>
      <c r="F15" s="10"/>
      <c r="G15" s="10"/>
      <c r="H15" s="10"/>
      <c r="I15" s="10"/>
      <c r="J15" s="10"/>
      <c r="K15" s="10"/>
      <c r="N15" s="3"/>
      <c r="O15" s="3"/>
      <c r="P15" s="3"/>
      <c r="Q15" s="3"/>
    </row>
    <row r="16" spans="1:17" s="3" customFormat="1" x14ac:dyDescent="0.25">
      <c r="F16" s="10"/>
      <c r="G16" s="10"/>
      <c r="H16" s="10"/>
      <c r="I16" s="10"/>
      <c r="J16" s="10"/>
      <c r="K16" s="10"/>
    </row>
    <row r="17" spans="6:11" s="3" customFormat="1" x14ac:dyDescent="0.25">
      <c r="F17" s="10"/>
      <c r="G17" s="10"/>
      <c r="H17" s="10"/>
      <c r="I17" s="10"/>
      <c r="J17" s="10"/>
      <c r="K17" s="10"/>
    </row>
    <row r="18" spans="6:11" s="3" customFormat="1" x14ac:dyDescent="0.25"/>
    <row r="19" spans="6:11" s="3" customFormat="1" x14ac:dyDescent="0.25"/>
    <row r="20" spans="6:11" s="3" customFormat="1" ht="15.75" hidden="1" x14ac:dyDescent="0.25">
      <c r="F20" s="4" t="s">
        <v>9</v>
      </c>
      <c r="G20" s="5">
        <f>+B15/((B11*B11)*(B12)*(B13)/(B14))</f>
        <v>810.61601936693035</v>
      </c>
    </row>
    <row r="21" spans="6:11" s="3" customFormat="1" hidden="1" x14ac:dyDescent="0.25"/>
    <row r="22" spans="6:11" s="3" customFormat="1" hidden="1" x14ac:dyDescent="0.25"/>
    <row r="23" spans="6:11" s="3" customFormat="1" hidden="1" x14ac:dyDescent="0.25"/>
    <row r="24" spans="6:11" s="3" customFormat="1" hidden="1" x14ac:dyDescent="0.25"/>
    <row r="25" spans="6:11" s="3" customFormat="1" hidden="1" x14ac:dyDescent="0.25">
      <c r="G25" s="9"/>
    </row>
    <row r="26" spans="6:11" s="3" customFormat="1" x14ac:dyDescent="0.25"/>
    <row r="27" spans="6:11" s="3" customFormat="1" x14ac:dyDescent="0.25"/>
    <row r="28" spans="6:11" s="3" customFormat="1" x14ac:dyDescent="0.25"/>
    <row r="29" spans="6:11" s="3" customFormat="1" x14ac:dyDescent="0.25"/>
    <row r="30" spans="6:11" s="3" customFormat="1" x14ac:dyDescent="0.25"/>
    <row r="31" spans="6:11" s="3" customFormat="1" x14ac:dyDescent="0.25"/>
    <row r="32" spans="6:11" s="3" customFormat="1" x14ac:dyDescent="0.25"/>
    <row r="33" s="3" customFormat="1" x14ac:dyDescent="0.25"/>
    <row r="34" s="3" customFormat="1" x14ac:dyDescent="0.25"/>
  </sheetData>
  <mergeCells count="6">
    <mergeCell ref="A6:D6"/>
    <mergeCell ref="A1:D1"/>
    <mergeCell ref="A2:D2"/>
    <mergeCell ref="A3:D3"/>
    <mergeCell ref="A4:D4"/>
    <mergeCell ref="A5:D5"/>
  </mergeCells>
  <pageMargins left="0.7" right="0.7" top="0.75" bottom="0.75" header="0.3" footer="0.3"/>
  <pageSetup orientation="portrait" horizontalDpi="0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Perfil Demo. GPEC</vt:lpstr>
      <vt:lpstr>Determinacion de la muestra .9</vt:lpstr>
      <vt:lpstr>DETERMINACION DE LA MUESTRA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ADAN FLORES</dc:creator>
  <cp:lastModifiedBy>Adan Flores</cp:lastModifiedBy>
  <dcterms:created xsi:type="dcterms:W3CDTF">2012-08-27T00:09:39Z</dcterms:created>
  <dcterms:modified xsi:type="dcterms:W3CDTF">2020-04-15T20:47:50Z</dcterms:modified>
</cp:coreProperties>
</file>